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ADA LIPIEC\RPW lipiec 2015\"/>
    </mc:Choice>
  </mc:AlternateContent>
  <bookViews>
    <workbookView xWindow="0" yWindow="60" windowWidth="15195" windowHeight="9210"/>
  </bookViews>
  <sheets>
    <sheet name="Arkusz1" sheetId="2" r:id="rId1"/>
  </sheets>
  <definedNames>
    <definedName name="_xlnm.Print_Area" localSheetId="0">Arkusz1!$A$1:$H$56</definedName>
  </definedNames>
  <calcPr calcId="152511"/>
</workbook>
</file>

<file path=xl/calcChain.xml><?xml version="1.0" encoding="utf-8"?>
<calcChain xmlns="http://schemas.openxmlformats.org/spreadsheetml/2006/main">
  <c r="G36" i="2" l="1"/>
  <c r="F36" i="2"/>
  <c r="F37" i="2"/>
  <c r="G46" i="2" l="1"/>
  <c r="F46" i="2"/>
  <c r="G41" i="2"/>
  <c r="G40" i="2" s="1"/>
  <c r="F41" i="2"/>
  <c r="F40" i="2" s="1"/>
  <c r="H40" i="2" s="1"/>
  <c r="H42" i="2"/>
  <c r="H43" i="2"/>
  <c r="G29" i="2"/>
  <c r="F29" i="2"/>
  <c r="H30" i="2"/>
  <c r="G22" i="2"/>
  <c r="F22" i="2"/>
  <c r="H24" i="2"/>
  <c r="H41" i="2" l="1"/>
  <c r="H29" i="2"/>
  <c r="G17" i="2"/>
  <c r="F17" i="2"/>
  <c r="G9" i="2"/>
  <c r="F9" i="2"/>
  <c r="H16" i="2"/>
  <c r="H17" i="2"/>
  <c r="H18" i="2"/>
  <c r="H19" i="2"/>
  <c r="H12" i="2"/>
  <c r="H13" i="2"/>
  <c r="H14" i="2"/>
  <c r="H15" i="2"/>
  <c r="F7" i="2"/>
  <c r="H8" i="2"/>
  <c r="H10" i="2"/>
  <c r="H7" i="2" l="1"/>
  <c r="F6" i="2"/>
  <c r="F5" i="2" s="1"/>
  <c r="H9" i="2"/>
  <c r="G50" i="2"/>
  <c r="G49" i="2" s="1"/>
  <c r="G48" i="2" s="1"/>
  <c r="F50" i="2"/>
  <c r="F49" i="2" s="1"/>
  <c r="H47" i="2"/>
  <c r="H51" i="2"/>
  <c r="G45" i="2"/>
  <c r="G44" i="2" s="1"/>
  <c r="H46" i="2" l="1"/>
  <c r="F45" i="2"/>
  <c r="H45" i="2" s="1"/>
  <c r="F48" i="2"/>
  <c r="H48" i="2" s="1"/>
  <c r="H49" i="2"/>
  <c r="H50" i="2"/>
  <c r="H23" i="2"/>
  <c r="F44" i="2" l="1"/>
  <c r="H44" i="2" s="1"/>
  <c r="G6" i="2"/>
  <c r="H11" i="2" l="1"/>
  <c r="H28" i="2" l="1"/>
  <c r="H39" i="2"/>
  <c r="G38" i="2"/>
  <c r="G37" i="2" s="1"/>
  <c r="F38" i="2"/>
  <c r="G27" i="2"/>
  <c r="G26" i="2" s="1"/>
  <c r="G25" i="2" s="1"/>
  <c r="F27" i="2"/>
  <c r="F26" i="2" s="1"/>
  <c r="F25" i="2" s="1"/>
  <c r="G21" i="2"/>
  <c r="F21" i="2"/>
  <c r="G5" i="2"/>
  <c r="H5" i="2" l="1"/>
  <c r="H22" i="2"/>
  <c r="H26" i="2"/>
  <c r="H38" i="2"/>
  <c r="H27" i="2"/>
  <c r="H6" i="2"/>
  <c r="G20" i="2"/>
  <c r="G52" i="2" s="1"/>
  <c r="H37" i="2"/>
  <c r="H25" i="2" l="1"/>
  <c r="H21" i="2"/>
  <c r="F20" i="2"/>
  <c r="F52" i="2" s="1"/>
  <c r="H52" i="2" l="1"/>
  <c r="H20" i="2"/>
  <c r="H36" i="2"/>
</calcChain>
</file>

<file path=xl/sharedStrings.xml><?xml version="1.0" encoding="utf-8"?>
<sst xmlns="http://schemas.openxmlformats.org/spreadsheetml/2006/main" count="65" uniqueCount="50">
  <si>
    <t>Dział</t>
  </si>
  <si>
    <t>Rozdział</t>
  </si>
  <si>
    <t>Zwiększenie</t>
  </si>
  <si>
    <t>Tytuł wydatków</t>
  </si>
  <si>
    <t>Zmniejszenie</t>
  </si>
  <si>
    <t>600</t>
  </si>
  <si>
    <t>Transport i łączność</t>
  </si>
  <si>
    <t>60014</t>
  </si>
  <si>
    <t>Drogi publiczne powiatowe</t>
  </si>
  <si>
    <t>Wydatki bieżące, w tym:</t>
  </si>
  <si>
    <t>Pomoc społeczna</t>
  </si>
  <si>
    <t>Plan przed zmianą</t>
  </si>
  <si>
    <t>Plan po zmianie</t>
  </si>
  <si>
    <t xml:space="preserve">             Wydatki budżetu powiatu w 2015 roku - zmiany </t>
  </si>
  <si>
    <t>Placówki opiekuńczo-wychowawcze</t>
  </si>
  <si>
    <t>Wydatki majątkowe, w tym:</t>
  </si>
  <si>
    <t>RAZEM</t>
  </si>
  <si>
    <t>Kultura i ochrona dziedzictwa narodowego</t>
  </si>
  <si>
    <t>Wykonanie dokumentacji technicznej przebudowy drogi powiatowej nr 4329W na odcinku Kury do drogi krajowej nr 50</t>
  </si>
  <si>
    <t>Projekt budowy chodnika i ścieżki rowerowej przy drodze powiatowej na odcinku od cmentarza do ronda w Majdanie gm. Wołomin</t>
  </si>
  <si>
    <t>Budowa chodnika w msc. Dąbrowica przy drodze powiatowej nr 4351 (100 mb) gm. Poświętne</t>
  </si>
  <si>
    <t>Projekt ronda w msc. Postoliska gm. Tłuszcz</t>
  </si>
  <si>
    <t>Budowa drogi Strachówka - Osęka - Ruda gm Strachówka</t>
  </si>
  <si>
    <t>Projekt przebudowy ul. Kościuszki i Sosnowej w Markach gm. Marki</t>
  </si>
  <si>
    <t>Dotacja celowa dla gminy Marki na finansowanie zadania Przygotowanie dokumentacji projektowej przebudowy drogi powiatowej w ulicy Sosnowej i Tadeusza Kościuszki na odcinku od drogi krajowej nr 8 do granic miasta Marki</t>
  </si>
  <si>
    <t>750</t>
  </si>
  <si>
    <t>75095</t>
  </si>
  <si>
    <t xml:space="preserve">Administarcja publiczna </t>
  </si>
  <si>
    <t>Pozstała działaność</t>
  </si>
  <si>
    <t>Rozwój elektornicznej administracji w samorządach województwa mazwoieckiego ws[pomagającej niwelowanie dwudzielności potencjału województwa</t>
  </si>
  <si>
    <t>Przyśpieszenie wzrostu konkurencyjności poprzez budowanie społeczeństwa informacyjnego i gospodarki opartej na wiedzy poprzez stworzenie zintegrowanych baz wiedzy o Mazowszu (projekt BW)</t>
  </si>
  <si>
    <t>851</t>
  </si>
  <si>
    <t xml:space="preserve">Ochrona zdrowia </t>
  </si>
  <si>
    <t xml:space="preserve">85111 </t>
  </si>
  <si>
    <t>Szpitale ogólne</t>
  </si>
  <si>
    <t>Wydatki związane z realizacją zadań statutowych - pokrycie ujemnego wyniku Szpitala Powiatowego w Wołominie</t>
  </si>
  <si>
    <t>Dotacja dla SZPZOZ na dofinansowanie zakupów sprzętu specjalistycznego, modernizację oddziałów szpitalnych i rozbudowę obiektu</t>
  </si>
  <si>
    <t>Świadczenia dla wychowanków Domu Dziecka w Równem</t>
  </si>
  <si>
    <t>Pozostała działalność</t>
  </si>
  <si>
    <t>Dotacje bieżące w tym:</t>
  </si>
  <si>
    <t>Pomoc finansowa  w formie dotacji celowej na przekazanie zadań w ramach programu TAKrodzina.pl</t>
  </si>
  <si>
    <t xml:space="preserve">Gospodarka komunalna i ochrona środowiska </t>
  </si>
  <si>
    <t>Wydatki związane z realizacją zadań statutowych - zakup nagród dla uczestników konkursu ekologicznego</t>
  </si>
  <si>
    <t>Zakupy inwestycyjne do Pałacu w Chrzęsnem - zakup schodów do sceny</t>
  </si>
  <si>
    <t>Dotacje majątkowe, w tym:</t>
  </si>
  <si>
    <t>Wydatki związane z realizacją zadań statutowych Zakup usług remontowych - Remonty przepustów w msc Cygów, Szewnica i Łosie</t>
  </si>
  <si>
    <t>Wykonanie dokumentacji technicznej przebudowy drogi powiatowej nr 4303W na odcinku Radzymin tory kolejowe - Łąki do granicy Powiatu</t>
  </si>
  <si>
    <t>Dotacja celowa dla gminy Kobyłka na finansowanie zadania Wykonanie dokumentacji technicznej budowy ścieżek rowerowych i ciągów pieszo - rowerowych wzdłuż ul. Napoleona i Poniatowskiego w Kobyłce</t>
  </si>
  <si>
    <t>Pomoc finansowa w ramach programu polityki prorodzinnej w Powiecie Wołomińskim TAKrodzina.pl na realizację zadań Gminy Radzymin w zakresie polityki prorodzinnej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</si>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</sst>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2"/>
      <color theme="1"/>
      <name val="Arial CE"/>
      <charset val="238"/>
    </font>
    <font>
      <sz val="12"/>
      <name val="Arial"/>
      <family val="2"/>
      <charset val="238"/>
    </font>
    <font>
      <b/>
      <sz val="18"/>
      <color indexed="8"/>
      <name val="Arial CE"/>
      <charset val="238"/>
    </font>
    <font>
      <b/>
      <sz val="14"/>
      <name val="Arial CE"/>
      <charset val="238"/>
    </font>
    <font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i/>
      <sz val="14"/>
      <color theme="1"/>
      <name val="Arial CE"/>
      <charset val="238"/>
    </font>
    <font>
      <b/>
      <i/>
      <sz val="14"/>
      <name val="Arial"/>
      <family val="2"/>
      <charset val="238"/>
    </font>
    <font>
      <i/>
      <sz val="14"/>
      <name val="Arial CE"/>
      <charset val="238"/>
    </font>
    <font>
      <b/>
      <i/>
      <sz val="14"/>
      <name val="Arial CE"/>
      <charset val="238"/>
    </font>
    <font>
      <i/>
      <sz val="14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6"/>
      <color theme="1"/>
      <name val="Arial CE"/>
      <charset val="238"/>
    </font>
    <font>
      <b/>
      <i/>
      <sz val="16"/>
      <name val="Arial"/>
      <family val="2"/>
      <charset val="238"/>
    </font>
    <font>
      <b/>
      <i/>
      <sz val="16"/>
      <name val="Arial CE"/>
      <charset val="238"/>
    </font>
    <font>
      <sz val="14"/>
      <name val="Arial CE"/>
      <charset val="238"/>
    </font>
    <font>
      <sz val="14"/>
      <color theme="1"/>
      <name val="Arial CE"/>
      <charset val="238"/>
    </font>
    <font>
      <sz val="14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name val="Arial CE"/>
      <charset val="238"/>
    </font>
    <font>
      <b/>
      <sz val="16"/>
      <name val="Arial"/>
      <family val="2"/>
      <charset val="238"/>
    </font>
    <font>
      <b/>
      <sz val="16"/>
      <color theme="1"/>
      <name val="Arial CE"/>
      <charset val="238"/>
    </font>
    <font>
      <b/>
      <sz val="18"/>
      <color theme="1"/>
      <name val="Arial CE"/>
      <charset val="238"/>
    </font>
    <font>
      <b/>
      <sz val="20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101">
    <xf numFmtId="0" fontId="0" fillId="0" borderId="0" xfId="0"/>
    <xf numFmtId="0" fontId="19" fillId="25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3" fontId="24" fillId="0" borderId="0" xfId="0" applyNumberFormat="1" applyFont="1" applyBorder="1"/>
    <xf numFmtId="49" fontId="20" fillId="25" borderId="10" xfId="0" applyNumberFormat="1" applyFont="1" applyFill="1" applyBorder="1" applyAlignment="1">
      <alignment horizontal="center" vertical="center" wrapText="1"/>
    </xf>
    <xf numFmtId="49" fontId="19" fillId="25" borderId="10" xfId="0" applyNumberFormat="1" applyFont="1" applyFill="1" applyBorder="1" applyAlignment="1">
      <alignment horizontal="center" vertical="center" wrapText="1"/>
    </xf>
    <xf numFmtId="49" fontId="19" fillId="25" borderId="12" xfId="0" applyNumberFormat="1" applyFont="1" applyFill="1" applyBorder="1" applyAlignment="1">
      <alignment horizontal="center" vertical="center" wrapText="1"/>
    </xf>
    <xf numFmtId="49" fontId="19" fillId="25" borderId="13" xfId="0" applyNumberFormat="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3" fontId="24" fillId="0" borderId="18" xfId="0" applyNumberFormat="1" applyFont="1" applyBorder="1"/>
    <xf numFmtId="3" fontId="26" fillId="25" borderId="18" xfId="0" applyNumberFormat="1" applyFont="1" applyFill="1" applyBorder="1" applyAlignment="1"/>
    <xf numFmtId="3" fontId="26" fillId="25" borderId="0" xfId="0" applyNumberFormat="1" applyFont="1" applyFill="1" applyBorder="1" applyAlignment="1"/>
    <xf numFmtId="49" fontId="20" fillId="25" borderId="12" xfId="0" applyNumberFormat="1" applyFont="1" applyFill="1" applyBorder="1" applyAlignment="1">
      <alignment horizontal="center" vertical="center" wrapText="1"/>
    </xf>
    <xf numFmtId="49" fontId="19" fillId="25" borderId="15" xfId="0" applyNumberFormat="1" applyFont="1" applyFill="1" applyBorder="1" applyAlignment="1">
      <alignment horizontal="center" vertical="center" wrapText="1"/>
    </xf>
    <xf numFmtId="49" fontId="19" fillId="25" borderId="19" xfId="0" applyNumberFormat="1" applyFont="1" applyFill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/>
    </xf>
    <xf numFmtId="49" fontId="25" fillId="25" borderId="18" xfId="0" applyNumberFormat="1" applyFont="1" applyFill="1" applyBorder="1" applyAlignment="1">
      <alignment horizontal="left" wrapText="1"/>
    </xf>
    <xf numFmtId="3" fontId="21" fillId="25" borderId="18" xfId="0" applyNumberFormat="1" applyFont="1" applyFill="1" applyBorder="1" applyAlignment="1">
      <alignment horizontal="right" wrapText="1"/>
    </xf>
    <xf numFmtId="3" fontId="22" fillId="25" borderId="18" xfId="0" applyNumberFormat="1" applyFont="1" applyFill="1" applyBorder="1"/>
    <xf numFmtId="49" fontId="19" fillId="25" borderId="18" xfId="0" applyNumberFormat="1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 wrapText="1"/>
    </xf>
    <xf numFmtId="49" fontId="28" fillId="25" borderId="13" xfId="0" applyNumberFormat="1" applyFont="1" applyFill="1" applyBorder="1" applyAlignment="1">
      <alignment horizontal="center" vertical="center" wrapText="1"/>
    </xf>
    <xf numFmtId="0" fontId="28" fillId="25" borderId="15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4" fontId="34" fillId="25" borderId="10" xfId="0" applyNumberFormat="1" applyFont="1" applyFill="1" applyBorder="1" applyAlignment="1">
      <alignment horizontal="center" vertical="center" wrapText="1"/>
    </xf>
    <xf numFmtId="4" fontId="34" fillId="25" borderId="10" xfId="0" applyNumberFormat="1" applyFont="1" applyFill="1" applyBorder="1" applyAlignment="1">
      <alignment horizontal="center" wrapText="1"/>
    </xf>
    <xf numFmtId="4" fontId="35" fillId="25" borderId="10" xfId="0" applyNumberFormat="1" applyFont="1" applyFill="1" applyBorder="1"/>
    <xf numFmtId="4" fontId="36" fillId="25" borderId="10" xfId="0" applyNumberFormat="1" applyFont="1" applyFill="1" applyBorder="1" applyAlignment="1">
      <alignment horizontal="right" vertical="center" wrapText="1"/>
    </xf>
    <xf numFmtId="4" fontId="31" fillId="25" borderId="10" xfId="0" applyNumberFormat="1" applyFont="1" applyFill="1" applyBorder="1" applyAlignment="1">
      <alignment horizontal="right" vertical="center" wrapText="1"/>
    </xf>
    <xf numFmtId="4" fontId="28" fillId="25" borderId="10" xfId="0" applyNumberFormat="1" applyFont="1" applyFill="1" applyBorder="1" applyAlignment="1">
      <alignment horizontal="center" wrapText="1"/>
    </xf>
    <xf numFmtId="4" fontId="29" fillId="25" borderId="10" xfId="0" applyNumberFormat="1" applyFont="1" applyFill="1" applyBorder="1"/>
    <xf numFmtId="4" fontId="37" fillId="25" borderId="10" xfId="0" applyNumberFormat="1" applyFont="1" applyFill="1" applyBorder="1" applyAlignment="1">
      <alignment horizontal="right" vertical="center" wrapText="1"/>
    </xf>
    <xf numFmtId="4" fontId="38" fillId="25" borderId="10" xfId="0" applyNumberFormat="1" applyFont="1" applyFill="1" applyBorder="1" applyAlignment="1">
      <alignment horizontal="center" wrapText="1"/>
    </xf>
    <xf numFmtId="4" fontId="39" fillId="25" borderId="10" xfId="0" applyNumberFormat="1" applyFont="1" applyFill="1" applyBorder="1"/>
    <xf numFmtId="4" fontId="28" fillId="25" borderId="10" xfId="0" applyNumberFormat="1" applyFont="1" applyFill="1" applyBorder="1" applyAlignment="1">
      <alignment horizontal="right" wrapText="1"/>
    </xf>
    <xf numFmtId="4" fontId="38" fillId="25" borderId="10" xfId="0" applyNumberFormat="1" applyFont="1" applyFill="1" applyBorder="1" applyAlignment="1">
      <alignment horizontal="right" wrapText="1"/>
    </xf>
    <xf numFmtId="4" fontId="33" fillId="25" borderId="10" xfId="0" applyNumberFormat="1" applyFont="1" applyFill="1" applyBorder="1" applyAlignment="1">
      <alignment horizontal="right" wrapText="1"/>
    </xf>
    <xf numFmtId="4" fontId="34" fillId="25" borderId="10" xfId="0" applyNumberFormat="1" applyFont="1" applyFill="1" applyBorder="1" applyAlignment="1">
      <alignment horizontal="right" wrapText="1"/>
    </xf>
    <xf numFmtId="4" fontId="28" fillId="25" borderId="10" xfId="0" applyNumberFormat="1" applyFont="1" applyFill="1" applyBorder="1" applyAlignment="1">
      <alignment horizontal="right" vertical="center" wrapText="1"/>
    </xf>
    <xf numFmtId="4" fontId="26" fillId="25" borderId="10" xfId="0" applyNumberFormat="1" applyFont="1" applyFill="1" applyBorder="1"/>
    <xf numFmtId="4" fontId="28" fillId="25" borderId="15" xfId="0" applyNumberFormat="1" applyFont="1" applyFill="1" applyBorder="1" applyAlignment="1">
      <alignment horizontal="right" wrapText="1"/>
    </xf>
    <xf numFmtId="4" fontId="38" fillId="25" borderId="15" xfId="0" applyNumberFormat="1" applyFont="1" applyFill="1" applyBorder="1" applyAlignment="1">
      <alignment horizontal="right" wrapText="1"/>
    </xf>
    <xf numFmtId="4" fontId="34" fillId="25" borderId="15" xfId="0" applyNumberFormat="1" applyFont="1" applyFill="1" applyBorder="1" applyAlignment="1">
      <alignment horizontal="right" wrapText="1"/>
    </xf>
    <xf numFmtId="4" fontId="34" fillId="25" borderId="15" xfId="0" applyNumberFormat="1" applyFont="1" applyFill="1" applyBorder="1" applyAlignment="1">
      <alignment horizontal="center" vertical="center" wrapText="1"/>
    </xf>
    <xf numFmtId="4" fontId="35" fillId="25" borderId="15" xfId="0" applyNumberFormat="1" applyFont="1" applyFill="1" applyBorder="1"/>
    <xf numFmtId="4" fontId="35" fillId="0" borderId="10" xfId="0" applyNumberFormat="1" applyFont="1" applyBorder="1"/>
    <xf numFmtId="4" fontId="38" fillId="25" borderId="10" xfId="0" applyNumberFormat="1" applyFont="1" applyFill="1" applyBorder="1" applyAlignment="1">
      <alignment wrapText="1"/>
    </xf>
    <xf numFmtId="4" fontId="32" fillId="25" borderId="10" xfId="0" applyNumberFormat="1" applyFont="1" applyFill="1" applyBorder="1" applyAlignment="1">
      <alignment wrapText="1"/>
    </xf>
    <xf numFmtId="4" fontId="39" fillId="25" borderId="10" xfId="0" applyNumberFormat="1" applyFont="1" applyFill="1" applyBorder="1" applyAlignment="1"/>
    <xf numFmtId="4" fontId="28" fillId="25" borderId="10" xfId="0" applyNumberFormat="1" applyFont="1" applyFill="1" applyBorder="1" applyAlignment="1">
      <alignment wrapText="1"/>
    </xf>
    <xf numFmtId="4" fontId="29" fillId="25" borderId="10" xfId="0" applyNumberFormat="1" applyFont="1" applyFill="1" applyBorder="1" applyAlignment="1"/>
    <xf numFmtId="4" fontId="34" fillId="25" borderId="10" xfId="0" applyNumberFormat="1" applyFont="1" applyFill="1" applyBorder="1" applyAlignment="1">
      <alignment wrapText="1"/>
    </xf>
    <xf numFmtId="4" fontId="35" fillId="25" borderId="10" xfId="0" applyNumberFormat="1" applyFont="1" applyFill="1" applyBorder="1" applyAlignment="1"/>
    <xf numFmtId="4" fontId="33" fillId="25" borderId="10" xfId="0" applyNumberFormat="1" applyFont="1" applyFill="1" applyBorder="1" applyAlignment="1">
      <alignment wrapText="1"/>
    </xf>
    <xf numFmtId="4" fontId="26" fillId="25" borderId="10" xfId="0" applyNumberFormat="1" applyFont="1" applyFill="1" applyBorder="1" applyAlignment="1"/>
    <xf numFmtId="4" fontId="42" fillId="0" borderId="10" xfId="0" applyNumberFormat="1" applyFont="1" applyBorder="1"/>
    <xf numFmtId="4" fontId="43" fillId="25" borderId="10" xfId="0" applyNumberFormat="1" applyFont="1" applyFill="1" applyBorder="1" applyAlignment="1"/>
    <xf numFmtId="49" fontId="44" fillId="25" borderId="19" xfId="0" applyNumberFormat="1" applyFont="1" applyFill="1" applyBorder="1" applyAlignment="1">
      <alignment horizontal="center" vertical="center" wrapText="1"/>
    </xf>
    <xf numFmtId="0" fontId="46" fillId="25" borderId="0" xfId="0" applyFont="1" applyFill="1" applyBorder="1" applyAlignment="1">
      <alignment horizontal="center" vertical="center"/>
    </xf>
    <xf numFmtId="0" fontId="34" fillId="25" borderId="17" xfId="0" applyFont="1" applyFill="1" applyBorder="1" applyAlignment="1">
      <alignment horizontal="center" vertical="center"/>
    </xf>
    <xf numFmtId="0" fontId="34" fillId="25" borderId="19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/>
    </xf>
    <xf numFmtId="0" fontId="38" fillId="25" borderId="11" xfId="0" applyFont="1" applyFill="1" applyBorder="1" applyAlignment="1">
      <alignment horizontal="left"/>
    </xf>
    <xf numFmtId="0" fontId="38" fillId="25" borderId="12" xfId="0" applyFont="1" applyFill="1" applyBorder="1" applyAlignment="1">
      <alignment horizontal="left"/>
    </xf>
    <xf numFmtId="49" fontId="28" fillId="25" borderId="16" xfId="0" applyNumberFormat="1" applyFont="1" applyFill="1" applyBorder="1" applyAlignment="1">
      <alignment horizontal="left" wrapText="1"/>
    </xf>
    <xf numFmtId="0" fontId="28" fillId="25" borderId="18" xfId="0" applyFont="1" applyFill="1" applyBorder="1" applyAlignment="1">
      <alignment horizontal="left" wrapText="1"/>
    </xf>
    <xf numFmtId="49" fontId="41" fillId="25" borderId="11" xfId="0" applyNumberFormat="1" applyFont="1" applyFill="1" applyBorder="1" applyAlignment="1">
      <alignment horizontal="left" wrapText="1"/>
    </xf>
    <xf numFmtId="49" fontId="41" fillId="25" borderId="13" xfId="0" applyNumberFormat="1" applyFont="1" applyFill="1" applyBorder="1" applyAlignment="1">
      <alignment horizontal="left" wrapText="1"/>
    </xf>
    <xf numFmtId="0" fontId="28" fillId="25" borderId="17" xfId="0" applyFont="1" applyFill="1" applyBorder="1" applyAlignment="1">
      <alignment horizontal="center" vertical="center"/>
    </xf>
    <xf numFmtId="0" fontId="28" fillId="25" borderId="19" xfId="0" applyFont="1" applyFill="1" applyBorder="1" applyAlignment="1">
      <alignment horizontal="center" vertical="center"/>
    </xf>
    <xf numFmtId="49" fontId="38" fillId="25" borderId="11" xfId="0" applyNumberFormat="1" applyFont="1" applyFill="1" applyBorder="1" applyAlignment="1">
      <alignment horizontal="left" wrapText="1"/>
    </xf>
    <xf numFmtId="49" fontId="38" fillId="25" borderId="13" xfId="0" applyNumberFormat="1" applyFont="1" applyFill="1" applyBorder="1" applyAlignment="1">
      <alignment horizontal="left" wrapText="1"/>
    </xf>
    <xf numFmtId="0" fontId="23" fillId="0" borderId="0" xfId="0" applyFont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49" fontId="34" fillId="25" borderId="11" xfId="0" applyNumberFormat="1" applyFont="1" applyFill="1" applyBorder="1" applyAlignment="1">
      <alignment horizontal="center" vertical="center" wrapText="1"/>
    </xf>
    <xf numFmtId="49" fontId="34" fillId="25" borderId="12" xfId="0" applyNumberFormat="1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left" wrapText="1"/>
    </xf>
    <xf numFmtId="0" fontId="19" fillId="24" borderId="10" xfId="0" applyFont="1" applyFill="1" applyBorder="1" applyAlignment="1">
      <alignment horizontal="center" vertical="center"/>
    </xf>
    <xf numFmtId="49" fontId="28" fillId="25" borderId="11" xfId="0" applyNumberFormat="1" applyFont="1" applyFill="1" applyBorder="1" applyAlignment="1">
      <alignment horizontal="left" wrapText="1"/>
    </xf>
    <xf numFmtId="49" fontId="28" fillId="25" borderId="13" xfId="0" applyNumberFormat="1" applyFont="1" applyFill="1" applyBorder="1" applyAlignment="1">
      <alignment horizontal="left" wrapText="1"/>
    </xf>
    <xf numFmtId="49" fontId="28" fillId="25" borderId="11" xfId="0" applyNumberFormat="1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 wrapText="1"/>
    </xf>
    <xf numFmtId="0" fontId="27" fillId="26" borderId="15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49" fontId="38" fillId="25" borderId="11" xfId="0" applyNumberFormat="1" applyFont="1" applyFill="1" applyBorder="1" applyAlignment="1">
      <alignment horizontal="left" vertical="center" wrapText="1"/>
    </xf>
    <xf numFmtId="49" fontId="38" fillId="25" borderId="13" xfId="0" applyNumberFormat="1" applyFont="1" applyFill="1" applyBorder="1" applyAlignment="1">
      <alignment horizontal="left" vertical="center" wrapText="1"/>
    </xf>
    <xf numFmtId="0" fontId="32" fillId="25" borderId="12" xfId="0" applyFont="1" applyFill="1" applyBorder="1" applyAlignment="1">
      <alignment horizontal="center" vertical="center" wrapText="1"/>
    </xf>
    <xf numFmtId="49" fontId="40" fillId="25" borderId="11" xfId="0" applyNumberFormat="1" applyFont="1" applyFill="1" applyBorder="1" applyAlignment="1">
      <alignment horizontal="left" wrapText="1"/>
    </xf>
    <xf numFmtId="49" fontId="40" fillId="25" borderId="13" xfId="0" applyNumberFormat="1" applyFont="1" applyFill="1" applyBorder="1" applyAlignment="1">
      <alignment horizontal="left" wrapText="1"/>
    </xf>
    <xf numFmtId="49" fontId="45" fillId="25" borderId="0" xfId="0" applyNumberFormat="1" applyFont="1" applyFill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abSelected="1" view="pageBreakPreview" topLeftCell="A54" zoomScale="70" zoomScaleNormal="100" zoomScaleSheetLayoutView="70" workbookViewId="0">
      <selection activeCell="A56" sqref="A56:H56"/>
    </sheetView>
  </sheetViews>
  <sheetFormatPr defaultRowHeight="12.75"/>
  <cols>
    <col min="1" max="1" width="13.28515625" customWidth="1"/>
    <col min="2" max="2" width="17.140625" customWidth="1"/>
    <col min="4" max="4" width="130.7109375" customWidth="1"/>
    <col min="5" max="5" width="39" customWidth="1"/>
    <col min="6" max="6" width="36" customWidth="1"/>
    <col min="7" max="7" width="34.140625" customWidth="1"/>
    <col min="8" max="8" width="36.7109375" customWidth="1"/>
  </cols>
  <sheetData>
    <row r="2" spans="1:8" ht="23.25">
      <c r="B2" s="73" t="s">
        <v>13</v>
      </c>
      <c r="C2" s="73"/>
      <c r="D2" s="73"/>
      <c r="E2" s="73"/>
      <c r="F2" s="73"/>
    </row>
    <row r="3" spans="1:8" ht="29.25" customHeight="1">
      <c r="A3" s="80" t="s">
        <v>0</v>
      </c>
      <c r="B3" s="80" t="s">
        <v>1</v>
      </c>
      <c r="C3" s="91" t="s">
        <v>3</v>
      </c>
      <c r="D3" s="92"/>
      <c r="E3" s="89" t="s">
        <v>11</v>
      </c>
      <c r="F3" s="87" t="s">
        <v>2</v>
      </c>
      <c r="G3" s="87" t="s">
        <v>4</v>
      </c>
      <c r="H3" s="85" t="s">
        <v>12</v>
      </c>
    </row>
    <row r="4" spans="1:8" ht="29.25" customHeight="1">
      <c r="A4" s="80"/>
      <c r="B4" s="80"/>
      <c r="C4" s="93"/>
      <c r="D4" s="94"/>
      <c r="E4" s="90"/>
      <c r="F4" s="88"/>
      <c r="G4" s="88"/>
      <c r="H4" s="86"/>
    </row>
    <row r="5" spans="1:8" ht="27" customHeight="1">
      <c r="A5" s="20" t="s">
        <v>5</v>
      </c>
      <c r="B5" s="20"/>
      <c r="C5" s="77" t="s">
        <v>6</v>
      </c>
      <c r="D5" s="78"/>
      <c r="E5" s="24">
        <v>23857739</v>
      </c>
      <c r="F5" s="25">
        <f>SUM(F6)</f>
        <v>297039</v>
      </c>
      <c r="G5" s="25">
        <f>SUM(G6)</f>
        <v>180000</v>
      </c>
      <c r="H5" s="26">
        <f t="shared" ref="H5:H52" si="0">SUM(E5+F5-G5)</f>
        <v>23974778</v>
      </c>
    </row>
    <row r="6" spans="1:8" ht="27" customHeight="1">
      <c r="A6" s="20"/>
      <c r="B6" s="21" t="s">
        <v>7</v>
      </c>
      <c r="C6" s="83" t="s">
        <v>8</v>
      </c>
      <c r="D6" s="84"/>
      <c r="E6" s="27">
        <v>23737739</v>
      </c>
      <c r="F6" s="25">
        <f>SUM(F7+F9+F17)</f>
        <v>297039</v>
      </c>
      <c r="G6" s="25">
        <f>SUM(G9)</f>
        <v>180000</v>
      </c>
      <c r="H6" s="26">
        <f t="shared" si="0"/>
        <v>23854778</v>
      </c>
    </row>
    <row r="7" spans="1:8" ht="29.25" customHeight="1">
      <c r="A7" s="4"/>
      <c r="B7" s="12"/>
      <c r="C7" s="65" t="s">
        <v>9</v>
      </c>
      <c r="D7" s="66"/>
      <c r="E7" s="28">
        <v>11678420</v>
      </c>
      <c r="F7" s="29">
        <f>SUM(F8)</f>
        <v>107039</v>
      </c>
      <c r="G7" s="29">
        <v>0</v>
      </c>
      <c r="H7" s="30">
        <f t="shared" si="0"/>
        <v>11785459</v>
      </c>
    </row>
    <row r="8" spans="1:8" ht="41.25" customHeight="1">
      <c r="A8" s="4"/>
      <c r="B8" s="12"/>
      <c r="C8" s="95" t="s">
        <v>45</v>
      </c>
      <c r="D8" s="96"/>
      <c r="E8" s="31">
        <v>8987619</v>
      </c>
      <c r="F8" s="32">
        <v>107039</v>
      </c>
      <c r="G8" s="32">
        <v>0</v>
      </c>
      <c r="H8" s="33">
        <f t="shared" si="0"/>
        <v>9094658</v>
      </c>
    </row>
    <row r="9" spans="1:8" ht="37.5" customHeight="1">
      <c r="A9" s="5"/>
      <c r="B9" s="6"/>
      <c r="C9" s="81" t="s">
        <v>15</v>
      </c>
      <c r="D9" s="82"/>
      <c r="E9" s="34">
        <v>12058319</v>
      </c>
      <c r="F9" s="34">
        <f>SUM(F10:F16)</f>
        <v>80000</v>
      </c>
      <c r="G9" s="34">
        <f>SUM(G10:G16)</f>
        <v>180000</v>
      </c>
      <c r="H9" s="30">
        <f t="shared" si="0"/>
        <v>11958319</v>
      </c>
    </row>
    <row r="10" spans="1:8" ht="37.5" customHeight="1">
      <c r="A10" s="5"/>
      <c r="B10" s="6"/>
      <c r="C10" s="67" t="s">
        <v>46</v>
      </c>
      <c r="D10" s="68"/>
      <c r="E10" s="35">
        <v>0</v>
      </c>
      <c r="F10" s="35">
        <v>40000</v>
      </c>
      <c r="G10" s="35">
        <v>0</v>
      </c>
      <c r="H10" s="33">
        <f t="shared" si="0"/>
        <v>40000</v>
      </c>
    </row>
    <row r="11" spans="1:8" ht="37.5" customHeight="1">
      <c r="A11" s="5"/>
      <c r="B11" s="6"/>
      <c r="C11" s="67" t="s">
        <v>18</v>
      </c>
      <c r="D11" s="68"/>
      <c r="E11" s="35">
        <v>0</v>
      </c>
      <c r="F11" s="35">
        <v>40000</v>
      </c>
      <c r="G11" s="35">
        <v>0</v>
      </c>
      <c r="H11" s="33">
        <f t="shared" ref="H11:H19" si="1">SUM(E11+F11-G11)</f>
        <v>40000</v>
      </c>
    </row>
    <row r="12" spans="1:8" ht="36.75" customHeight="1">
      <c r="A12" s="5"/>
      <c r="B12" s="6"/>
      <c r="C12" s="67" t="s">
        <v>19</v>
      </c>
      <c r="D12" s="68"/>
      <c r="E12" s="35">
        <v>100000</v>
      </c>
      <c r="F12" s="35">
        <v>0</v>
      </c>
      <c r="G12" s="35">
        <v>47971</v>
      </c>
      <c r="H12" s="33">
        <f t="shared" si="1"/>
        <v>52029</v>
      </c>
    </row>
    <row r="13" spans="1:8" ht="31.5" customHeight="1">
      <c r="A13" s="5"/>
      <c r="B13" s="6"/>
      <c r="C13" s="67" t="s">
        <v>20</v>
      </c>
      <c r="D13" s="68"/>
      <c r="E13" s="35">
        <v>40000</v>
      </c>
      <c r="F13" s="35">
        <v>0</v>
      </c>
      <c r="G13" s="35">
        <v>18114</v>
      </c>
      <c r="H13" s="33">
        <f t="shared" si="1"/>
        <v>21886</v>
      </c>
    </row>
    <row r="14" spans="1:8" ht="31.5" customHeight="1">
      <c r="A14" s="5"/>
      <c r="B14" s="6"/>
      <c r="C14" s="67" t="s">
        <v>21</v>
      </c>
      <c r="D14" s="68"/>
      <c r="E14" s="35">
        <v>50000</v>
      </c>
      <c r="F14" s="35">
        <v>0</v>
      </c>
      <c r="G14" s="35">
        <v>10572</v>
      </c>
      <c r="H14" s="33">
        <f t="shared" si="1"/>
        <v>39428</v>
      </c>
    </row>
    <row r="15" spans="1:8" ht="31.5" customHeight="1">
      <c r="A15" s="5"/>
      <c r="B15" s="6"/>
      <c r="C15" s="67" t="s">
        <v>22</v>
      </c>
      <c r="D15" s="68"/>
      <c r="E15" s="35">
        <v>70000</v>
      </c>
      <c r="F15" s="35">
        <v>0</v>
      </c>
      <c r="G15" s="35">
        <v>3343</v>
      </c>
      <c r="H15" s="33">
        <f t="shared" si="1"/>
        <v>66657</v>
      </c>
    </row>
    <row r="16" spans="1:8" ht="31.5" customHeight="1">
      <c r="A16" s="5"/>
      <c r="B16" s="6"/>
      <c r="C16" s="67" t="s">
        <v>23</v>
      </c>
      <c r="D16" s="79"/>
      <c r="E16" s="35">
        <v>100000</v>
      </c>
      <c r="F16" s="35">
        <v>0</v>
      </c>
      <c r="G16" s="35">
        <v>100000</v>
      </c>
      <c r="H16" s="33">
        <f t="shared" si="1"/>
        <v>0</v>
      </c>
    </row>
    <row r="17" spans="1:8" ht="31.5" customHeight="1">
      <c r="A17" s="5"/>
      <c r="B17" s="6"/>
      <c r="C17" s="98" t="s">
        <v>44</v>
      </c>
      <c r="D17" s="99"/>
      <c r="E17" s="34">
        <v>1000</v>
      </c>
      <c r="F17" s="34">
        <f>SUM(F18:F19)</f>
        <v>110000</v>
      </c>
      <c r="G17" s="34">
        <f>SUM(G18:G19)</f>
        <v>0</v>
      </c>
      <c r="H17" s="30">
        <f t="shared" si="1"/>
        <v>111000</v>
      </c>
    </row>
    <row r="18" spans="1:8" ht="55.5" customHeight="1">
      <c r="A18" s="5"/>
      <c r="B18" s="6"/>
      <c r="C18" s="67" t="s">
        <v>47</v>
      </c>
      <c r="D18" s="68"/>
      <c r="E18" s="35">
        <v>0</v>
      </c>
      <c r="F18" s="35">
        <v>10000</v>
      </c>
      <c r="G18" s="35">
        <v>0</v>
      </c>
      <c r="H18" s="33">
        <f t="shared" si="1"/>
        <v>10000</v>
      </c>
    </row>
    <row r="19" spans="1:8" ht="55.5" customHeight="1">
      <c r="A19" s="5"/>
      <c r="B19" s="6"/>
      <c r="C19" s="67" t="s">
        <v>24</v>
      </c>
      <c r="D19" s="68"/>
      <c r="E19" s="35">
        <v>0</v>
      </c>
      <c r="F19" s="35">
        <v>100000</v>
      </c>
      <c r="G19" s="35">
        <v>0</v>
      </c>
      <c r="H19" s="33">
        <f t="shared" si="1"/>
        <v>100000</v>
      </c>
    </row>
    <row r="20" spans="1:8" ht="36" customHeight="1">
      <c r="A20" s="20" t="s">
        <v>25</v>
      </c>
      <c r="B20" s="20"/>
      <c r="C20" s="77" t="s">
        <v>27</v>
      </c>
      <c r="D20" s="78"/>
      <c r="E20" s="24">
        <v>19511301</v>
      </c>
      <c r="F20" s="25">
        <f>SUM(F21)</f>
        <v>10457</v>
      </c>
      <c r="G20" s="25">
        <f>SUM(G21)</f>
        <v>10457</v>
      </c>
      <c r="H20" s="26">
        <f t="shared" si="0"/>
        <v>19511301</v>
      </c>
    </row>
    <row r="21" spans="1:8" ht="28.5" customHeight="1">
      <c r="A21" s="20"/>
      <c r="B21" s="21" t="s">
        <v>26</v>
      </c>
      <c r="C21" s="83" t="s">
        <v>28</v>
      </c>
      <c r="D21" s="84"/>
      <c r="E21" s="27">
        <v>118436</v>
      </c>
      <c r="F21" s="25">
        <f>SUM(F22)</f>
        <v>10457</v>
      </c>
      <c r="G21" s="25">
        <f>SUM(G22)</f>
        <v>10457</v>
      </c>
      <c r="H21" s="26">
        <f t="shared" si="0"/>
        <v>118436</v>
      </c>
    </row>
    <row r="22" spans="1:8" ht="30.75" customHeight="1">
      <c r="A22" s="5"/>
      <c r="B22" s="6"/>
      <c r="C22" s="81" t="s">
        <v>15</v>
      </c>
      <c r="D22" s="82"/>
      <c r="E22" s="36">
        <v>69629</v>
      </c>
      <c r="F22" s="36">
        <f>SUM(F23:F24)</f>
        <v>10457</v>
      </c>
      <c r="G22" s="36">
        <f>SUM(G23:G24)</f>
        <v>10457</v>
      </c>
      <c r="H22" s="30">
        <f t="shared" si="0"/>
        <v>69629</v>
      </c>
    </row>
    <row r="23" spans="1:8" ht="39.75" customHeight="1">
      <c r="A23" s="5"/>
      <c r="B23" s="6"/>
      <c r="C23" s="67" t="s">
        <v>29</v>
      </c>
      <c r="D23" s="68"/>
      <c r="E23" s="35">
        <v>23816</v>
      </c>
      <c r="F23" s="35">
        <v>10457</v>
      </c>
      <c r="G23" s="35">
        <v>0</v>
      </c>
      <c r="H23" s="33">
        <f>SUM(E23+F23-G23)</f>
        <v>34273</v>
      </c>
    </row>
    <row r="24" spans="1:8" ht="59.25" customHeight="1">
      <c r="A24" s="5"/>
      <c r="B24" s="6"/>
      <c r="C24" s="67" t="s">
        <v>30</v>
      </c>
      <c r="D24" s="68"/>
      <c r="E24" s="35">
        <v>45813</v>
      </c>
      <c r="F24" s="35">
        <v>0</v>
      </c>
      <c r="G24" s="35">
        <v>10457</v>
      </c>
      <c r="H24" s="33">
        <f>SUM(E24+F24-G24)</f>
        <v>35356</v>
      </c>
    </row>
    <row r="25" spans="1:8" ht="29.25" customHeight="1">
      <c r="A25" s="20" t="s">
        <v>31</v>
      </c>
      <c r="B25" s="20"/>
      <c r="C25" s="77" t="s">
        <v>32</v>
      </c>
      <c r="D25" s="78"/>
      <c r="E25" s="37">
        <v>10205400</v>
      </c>
      <c r="F25" s="24">
        <f>SUM(F26)</f>
        <v>1019601</v>
      </c>
      <c r="G25" s="24">
        <f>SUM(G26+G29)</f>
        <v>0</v>
      </c>
      <c r="H25" s="26">
        <f t="shared" si="0"/>
        <v>11225001</v>
      </c>
    </row>
    <row r="26" spans="1:8" ht="29.25" customHeight="1">
      <c r="A26" s="20"/>
      <c r="B26" s="21" t="s">
        <v>33</v>
      </c>
      <c r="C26" s="83" t="s">
        <v>34</v>
      </c>
      <c r="D26" s="97"/>
      <c r="E26" s="37">
        <v>2050000</v>
      </c>
      <c r="F26" s="24">
        <f>SUM(F27+F29)</f>
        <v>1019601</v>
      </c>
      <c r="G26" s="24">
        <f>SUM(G27)</f>
        <v>0</v>
      </c>
      <c r="H26" s="26">
        <f t="shared" si="0"/>
        <v>3069601</v>
      </c>
    </row>
    <row r="27" spans="1:8" ht="35.25" customHeight="1">
      <c r="A27" s="5"/>
      <c r="B27" s="7"/>
      <c r="C27" s="65" t="s">
        <v>9</v>
      </c>
      <c r="D27" s="66"/>
      <c r="E27" s="36">
        <v>50000</v>
      </c>
      <c r="F27" s="38">
        <f>SUM(F28:F28)</f>
        <v>19601</v>
      </c>
      <c r="G27" s="38">
        <f>SUM(G28:G28)</f>
        <v>0</v>
      </c>
      <c r="H27" s="39">
        <f t="shared" si="0"/>
        <v>69601</v>
      </c>
    </row>
    <row r="28" spans="1:8" ht="38.25" customHeight="1">
      <c r="A28" s="5"/>
      <c r="B28" s="6"/>
      <c r="C28" s="67" t="s">
        <v>35</v>
      </c>
      <c r="D28" s="68"/>
      <c r="E28" s="35">
        <v>0</v>
      </c>
      <c r="F28" s="35">
        <v>19601</v>
      </c>
      <c r="G28" s="35">
        <v>0</v>
      </c>
      <c r="H28" s="33">
        <f t="shared" si="0"/>
        <v>19601</v>
      </c>
    </row>
    <row r="29" spans="1:8" ht="22.5" customHeight="1">
      <c r="A29" s="13"/>
      <c r="B29" s="14"/>
      <c r="C29" s="81" t="s">
        <v>15</v>
      </c>
      <c r="D29" s="82"/>
      <c r="E29" s="40">
        <v>2000000</v>
      </c>
      <c r="F29" s="40">
        <f>SUM(F30)</f>
        <v>1000000</v>
      </c>
      <c r="G29" s="40">
        <f>SUM(G30)</f>
        <v>0</v>
      </c>
      <c r="H29" s="30">
        <f t="shared" si="0"/>
        <v>3000000</v>
      </c>
    </row>
    <row r="30" spans="1:8" ht="44.25" customHeight="1">
      <c r="A30" s="13"/>
      <c r="B30" s="14"/>
      <c r="C30" s="67" t="s">
        <v>36</v>
      </c>
      <c r="D30" s="68"/>
      <c r="E30" s="41">
        <v>2000000</v>
      </c>
      <c r="F30" s="41">
        <v>1000000</v>
      </c>
      <c r="G30" s="41">
        <v>0</v>
      </c>
      <c r="H30" s="33">
        <f t="shared" si="0"/>
        <v>3000000</v>
      </c>
    </row>
    <row r="31" spans="1:8" ht="37.5" customHeight="1">
      <c r="A31" s="19"/>
      <c r="B31" s="19"/>
      <c r="C31" s="16"/>
      <c r="D31" s="16"/>
      <c r="E31" s="17"/>
      <c r="F31" s="17"/>
      <c r="G31" s="17"/>
      <c r="H31" s="18"/>
    </row>
    <row r="32" spans="1:8" ht="60.75" customHeight="1">
      <c r="A32" s="100" t="s">
        <v>49</v>
      </c>
      <c r="B32" s="100"/>
      <c r="C32" s="100"/>
      <c r="D32" s="100"/>
      <c r="E32" s="100"/>
      <c r="F32" s="100"/>
      <c r="G32" s="100"/>
      <c r="H32" s="100"/>
    </row>
    <row r="33" spans="1:8" ht="60.75" customHeight="1">
      <c r="A33" s="14"/>
      <c r="B33" s="14"/>
      <c r="C33" s="14"/>
      <c r="D33" s="57"/>
      <c r="E33" s="14"/>
      <c r="F33" s="14"/>
      <c r="G33" s="14"/>
      <c r="H33" s="14"/>
    </row>
    <row r="34" spans="1:8" ht="37.5" customHeight="1">
      <c r="A34" s="80" t="s">
        <v>0</v>
      </c>
      <c r="B34" s="80" t="s">
        <v>1</v>
      </c>
      <c r="C34" s="91" t="s">
        <v>3</v>
      </c>
      <c r="D34" s="92"/>
      <c r="E34" s="89" t="s">
        <v>11</v>
      </c>
      <c r="F34" s="87" t="s">
        <v>2</v>
      </c>
      <c r="G34" s="87" t="s">
        <v>4</v>
      </c>
      <c r="H34" s="85" t="s">
        <v>12</v>
      </c>
    </row>
    <row r="35" spans="1:8" ht="37.5" customHeight="1">
      <c r="A35" s="80"/>
      <c r="B35" s="80"/>
      <c r="C35" s="93"/>
      <c r="D35" s="94"/>
      <c r="E35" s="90"/>
      <c r="F35" s="88"/>
      <c r="G35" s="88"/>
      <c r="H35" s="86"/>
    </row>
    <row r="36" spans="1:8" ht="29.25" customHeight="1">
      <c r="A36" s="22">
        <v>852</v>
      </c>
      <c r="B36" s="22"/>
      <c r="C36" s="59" t="s">
        <v>10</v>
      </c>
      <c r="D36" s="60"/>
      <c r="E36" s="42">
        <v>19588279</v>
      </c>
      <c r="F36" s="43">
        <f>SUM(F37+F40)</f>
        <v>15732</v>
      </c>
      <c r="G36" s="43">
        <f>SUM(G37+G40)</f>
        <v>13800</v>
      </c>
      <c r="H36" s="44">
        <f t="shared" si="0"/>
        <v>19590211</v>
      </c>
    </row>
    <row r="37" spans="1:8" ht="24" customHeight="1">
      <c r="A37" s="23"/>
      <c r="B37" s="23">
        <v>85201</v>
      </c>
      <c r="C37" s="61" t="s">
        <v>14</v>
      </c>
      <c r="D37" s="62"/>
      <c r="E37" s="37">
        <v>3367537</v>
      </c>
      <c r="F37" s="24">
        <f>SUM(F38)</f>
        <v>1932</v>
      </c>
      <c r="G37" s="24">
        <f>SUM(G38)</f>
        <v>0</v>
      </c>
      <c r="H37" s="45">
        <f t="shared" si="0"/>
        <v>3369469</v>
      </c>
    </row>
    <row r="38" spans="1:8" ht="36.75" customHeight="1">
      <c r="A38" s="1"/>
      <c r="B38" s="1"/>
      <c r="C38" s="65" t="s">
        <v>9</v>
      </c>
      <c r="D38" s="66"/>
      <c r="E38" s="36">
        <v>3245037</v>
      </c>
      <c r="F38" s="38">
        <f>SUM(F39:F39)</f>
        <v>1932</v>
      </c>
      <c r="G38" s="38">
        <f>SUM(G39:G39)</f>
        <v>0</v>
      </c>
      <c r="H38" s="39">
        <f t="shared" si="0"/>
        <v>3246969</v>
      </c>
    </row>
    <row r="39" spans="1:8" ht="29.25" customHeight="1">
      <c r="A39" s="1"/>
      <c r="B39" s="1"/>
      <c r="C39" s="63" t="s">
        <v>37</v>
      </c>
      <c r="D39" s="64"/>
      <c r="E39" s="46">
        <v>8000</v>
      </c>
      <c r="F39" s="47">
        <v>1932</v>
      </c>
      <c r="G39" s="47">
        <v>0</v>
      </c>
      <c r="H39" s="48">
        <f t="shared" si="0"/>
        <v>9932</v>
      </c>
    </row>
    <row r="40" spans="1:8" ht="29.25" customHeight="1">
      <c r="A40" s="15"/>
      <c r="B40" s="23">
        <v>85295</v>
      </c>
      <c r="C40" s="61" t="s">
        <v>38</v>
      </c>
      <c r="D40" s="62"/>
      <c r="E40" s="49">
        <v>391000</v>
      </c>
      <c r="F40" s="49">
        <f>SUM(F41)</f>
        <v>13800</v>
      </c>
      <c r="G40" s="49">
        <f>SUM(G41)</f>
        <v>13800</v>
      </c>
      <c r="H40" s="50">
        <f t="shared" si="0"/>
        <v>391000</v>
      </c>
    </row>
    <row r="41" spans="1:8" ht="42.75" customHeight="1">
      <c r="A41" s="15"/>
      <c r="B41" s="15"/>
      <c r="C41" s="65" t="s">
        <v>39</v>
      </c>
      <c r="D41" s="66"/>
      <c r="E41" s="49">
        <v>341000</v>
      </c>
      <c r="F41" s="49">
        <f>SUM(F42:F43)</f>
        <v>13800</v>
      </c>
      <c r="G41" s="49">
        <f>SUM(G42:G43)</f>
        <v>13800</v>
      </c>
      <c r="H41" s="50">
        <f t="shared" si="0"/>
        <v>341000</v>
      </c>
    </row>
    <row r="42" spans="1:8" ht="50.25" customHeight="1">
      <c r="A42" s="15"/>
      <c r="B42" s="15"/>
      <c r="C42" s="71" t="s">
        <v>48</v>
      </c>
      <c r="D42" s="72"/>
      <c r="E42" s="46">
        <v>3200</v>
      </c>
      <c r="F42" s="47">
        <v>13800</v>
      </c>
      <c r="G42" s="47">
        <v>0</v>
      </c>
      <c r="H42" s="48">
        <f t="shared" si="0"/>
        <v>17000</v>
      </c>
    </row>
    <row r="43" spans="1:8" ht="41.25" customHeight="1">
      <c r="A43" s="15"/>
      <c r="B43" s="15"/>
      <c r="C43" s="71" t="s">
        <v>40</v>
      </c>
      <c r="D43" s="72"/>
      <c r="E43" s="46">
        <v>206754</v>
      </c>
      <c r="F43" s="47">
        <v>0</v>
      </c>
      <c r="G43" s="47">
        <v>13800</v>
      </c>
      <c r="H43" s="48">
        <f t="shared" si="0"/>
        <v>192954</v>
      </c>
    </row>
    <row r="44" spans="1:8" ht="29.25" customHeight="1">
      <c r="A44" s="22">
        <v>900</v>
      </c>
      <c r="B44" s="22"/>
      <c r="C44" s="59" t="s">
        <v>41</v>
      </c>
      <c r="D44" s="60"/>
      <c r="E44" s="51">
        <v>201450</v>
      </c>
      <c r="F44" s="51">
        <f t="shared" ref="F44:G46" si="2">SUM(F45)</f>
        <v>11000</v>
      </c>
      <c r="G44" s="51">
        <f t="shared" si="2"/>
        <v>0</v>
      </c>
      <c r="H44" s="52">
        <f t="shared" si="0"/>
        <v>212450</v>
      </c>
    </row>
    <row r="45" spans="1:8" ht="29.25" customHeight="1">
      <c r="A45" s="23"/>
      <c r="B45" s="23">
        <v>90095</v>
      </c>
      <c r="C45" s="61" t="s">
        <v>38</v>
      </c>
      <c r="D45" s="62"/>
      <c r="E45" s="51">
        <v>106450</v>
      </c>
      <c r="F45" s="51">
        <f t="shared" si="2"/>
        <v>11000</v>
      </c>
      <c r="G45" s="51">
        <f t="shared" si="2"/>
        <v>0</v>
      </c>
      <c r="H45" s="52">
        <f t="shared" si="0"/>
        <v>117450</v>
      </c>
    </row>
    <row r="46" spans="1:8" ht="37.5" customHeight="1">
      <c r="A46" s="1"/>
      <c r="B46" s="1"/>
      <c r="C46" s="65" t="s">
        <v>9</v>
      </c>
      <c r="D46" s="66"/>
      <c r="E46" s="53">
        <v>106450</v>
      </c>
      <c r="F46" s="53">
        <f t="shared" si="2"/>
        <v>11000</v>
      </c>
      <c r="G46" s="53">
        <f t="shared" si="2"/>
        <v>0</v>
      </c>
      <c r="H46" s="54">
        <f t="shared" si="0"/>
        <v>117450</v>
      </c>
    </row>
    <row r="47" spans="1:8" ht="36" customHeight="1">
      <c r="A47" s="1"/>
      <c r="B47" s="1"/>
      <c r="C47" s="67" t="s">
        <v>42</v>
      </c>
      <c r="D47" s="68"/>
      <c r="E47" s="46">
        <v>106450</v>
      </c>
      <c r="F47" s="47">
        <v>11000</v>
      </c>
      <c r="G47" s="47">
        <v>0</v>
      </c>
      <c r="H47" s="48">
        <f t="shared" si="0"/>
        <v>117450</v>
      </c>
    </row>
    <row r="48" spans="1:8" ht="33.75" customHeight="1">
      <c r="A48" s="22">
        <v>921</v>
      </c>
      <c r="B48" s="22"/>
      <c r="C48" s="69" t="s">
        <v>17</v>
      </c>
      <c r="D48" s="70"/>
      <c r="E48" s="53">
        <v>2599046</v>
      </c>
      <c r="F48" s="49">
        <f t="shared" ref="F48:G50" si="3">SUM(F49)</f>
        <v>5000</v>
      </c>
      <c r="G48" s="49">
        <f t="shared" si="3"/>
        <v>0</v>
      </c>
      <c r="H48" s="54">
        <f t="shared" si="0"/>
        <v>2604046</v>
      </c>
    </row>
    <row r="49" spans="1:8" ht="39" customHeight="1">
      <c r="A49" s="23"/>
      <c r="B49" s="23">
        <v>92195</v>
      </c>
      <c r="C49" s="61" t="s">
        <v>38</v>
      </c>
      <c r="D49" s="62"/>
      <c r="E49" s="53">
        <v>898341</v>
      </c>
      <c r="F49" s="49">
        <f t="shared" si="3"/>
        <v>5000</v>
      </c>
      <c r="G49" s="49">
        <f t="shared" si="3"/>
        <v>0</v>
      </c>
      <c r="H49" s="54">
        <f t="shared" si="0"/>
        <v>903341</v>
      </c>
    </row>
    <row r="50" spans="1:8" ht="39" customHeight="1">
      <c r="A50" s="1"/>
      <c r="B50" s="1"/>
      <c r="C50" s="65" t="s">
        <v>15</v>
      </c>
      <c r="D50" s="66"/>
      <c r="E50" s="49">
        <v>0</v>
      </c>
      <c r="F50" s="49">
        <f t="shared" si="3"/>
        <v>5000</v>
      </c>
      <c r="G50" s="49">
        <f t="shared" si="3"/>
        <v>0</v>
      </c>
      <c r="H50" s="50">
        <f t="shared" si="0"/>
        <v>5000</v>
      </c>
    </row>
    <row r="51" spans="1:8" ht="34.5" customHeight="1">
      <c r="A51" s="1"/>
      <c r="B51" s="1"/>
      <c r="C51" s="63" t="s">
        <v>43</v>
      </c>
      <c r="D51" s="64"/>
      <c r="E51" s="46">
        <v>0</v>
      </c>
      <c r="F51" s="47">
        <v>5000</v>
      </c>
      <c r="G51" s="47">
        <v>0</v>
      </c>
      <c r="H51" s="48">
        <f t="shared" si="0"/>
        <v>5000</v>
      </c>
    </row>
    <row r="52" spans="1:8" ht="45.75" customHeight="1">
      <c r="A52" s="74" t="s">
        <v>16</v>
      </c>
      <c r="B52" s="75"/>
      <c r="C52" s="75"/>
      <c r="D52" s="76"/>
      <c r="E52" s="55">
        <v>161801555</v>
      </c>
      <c r="F52" s="55">
        <f>SUM(F5+F20+F25+F36+F44+F48)</f>
        <v>1358829</v>
      </c>
      <c r="G52" s="55">
        <f>SUM(G5+G20+G25+G36+G44+G48)</f>
        <v>204257</v>
      </c>
      <c r="H52" s="56">
        <f t="shared" si="0"/>
        <v>162956127</v>
      </c>
    </row>
    <row r="53" spans="1:8" ht="81.75" customHeight="1">
      <c r="A53" s="8"/>
      <c r="B53" s="8"/>
      <c r="C53" s="8"/>
      <c r="D53" s="8"/>
      <c r="E53" s="9"/>
      <c r="F53" s="9"/>
      <c r="G53" s="9"/>
      <c r="H53" s="10"/>
    </row>
    <row r="54" spans="1:8" ht="105.75" customHeight="1">
      <c r="A54" s="2"/>
      <c r="B54" s="2"/>
      <c r="C54" s="2"/>
      <c r="D54" s="2"/>
      <c r="E54" s="3"/>
      <c r="F54" s="3"/>
      <c r="G54" s="3"/>
      <c r="H54" s="11"/>
    </row>
    <row r="55" spans="1:8" ht="105" customHeight="1">
      <c r="A55" s="2"/>
      <c r="B55" s="2"/>
      <c r="C55" s="2"/>
      <c r="D55" s="2"/>
      <c r="E55" s="3"/>
      <c r="F55" s="3"/>
      <c r="G55" s="3"/>
      <c r="H55" s="11"/>
    </row>
    <row r="56" spans="1:8" ht="46.5" customHeight="1">
      <c r="A56" s="58">
        <v>5</v>
      </c>
      <c r="B56" s="58"/>
      <c r="C56" s="58"/>
      <c r="D56" s="58"/>
      <c r="E56" s="58"/>
      <c r="F56" s="58"/>
      <c r="G56" s="58"/>
      <c r="H56" s="58"/>
    </row>
    <row r="57" spans="1:8" ht="24.75" customHeight="1">
      <c r="A57" s="2"/>
      <c r="B57" s="2"/>
      <c r="C57" s="2"/>
      <c r="D57" s="2"/>
      <c r="E57" s="3"/>
      <c r="F57" s="3"/>
      <c r="G57" s="3"/>
      <c r="H57" s="3"/>
    </row>
  </sheetData>
  <mergeCells count="60">
    <mergeCell ref="G34:G35"/>
    <mergeCell ref="H34:H35"/>
    <mergeCell ref="C40:D40"/>
    <mergeCell ref="A32:H32"/>
    <mergeCell ref="A34:A35"/>
    <mergeCell ref="B34:B35"/>
    <mergeCell ref="C34:D35"/>
    <mergeCell ref="E34:E35"/>
    <mergeCell ref="F34:F35"/>
    <mergeCell ref="C24:D24"/>
    <mergeCell ref="C29:D29"/>
    <mergeCell ref="C30:D30"/>
    <mergeCell ref="C7:D7"/>
    <mergeCell ref="C8:D8"/>
    <mergeCell ref="C26:D26"/>
    <mergeCell ref="C27:D27"/>
    <mergeCell ref="C23:D23"/>
    <mergeCell ref="C12:D12"/>
    <mergeCell ref="C13:D13"/>
    <mergeCell ref="C15:D15"/>
    <mergeCell ref="C17:D17"/>
    <mergeCell ref="C18:D18"/>
    <mergeCell ref="C19:D19"/>
    <mergeCell ref="H3:H4"/>
    <mergeCell ref="C5:D5"/>
    <mergeCell ref="C6:D6"/>
    <mergeCell ref="G3:G4"/>
    <mergeCell ref="E3:E4"/>
    <mergeCell ref="F3:F4"/>
    <mergeCell ref="C3:D4"/>
    <mergeCell ref="B2:F2"/>
    <mergeCell ref="A52:D52"/>
    <mergeCell ref="C38:D38"/>
    <mergeCell ref="C39:D39"/>
    <mergeCell ref="C11:D11"/>
    <mergeCell ref="C28:D28"/>
    <mergeCell ref="C25:D25"/>
    <mergeCell ref="C16:D16"/>
    <mergeCell ref="A3:A4"/>
    <mergeCell ref="B3:B4"/>
    <mergeCell ref="C14:D14"/>
    <mergeCell ref="C9:D9"/>
    <mergeCell ref="C10:D10"/>
    <mergeCell ref="C20:D20"/>
    <mergeCell ref="C21:D21"/>
    <mergeCell ref="C22:D22"/>
    <mergeCell ref="A56:H56"/>
    <mergeCell ref="C36:D36"/>
    <mergeCell ref="C37:D37"/>
    <mergeCell ref="C44:D44"/>
    <mergeCell ref="C51:D51"/>
    <mergeCell ref="C45:D45"/>
    <mergeCell ref="C46:D46"/>
    <mergeCell ref="C47:D47"/>
    <mergeCell ref="C48:D48"/>
    <mergeCell ref="C49:D49"/>
    <mergeCell ref="C50:D50"/>
    <mergeCell ref="C42:D42"/>
    <mergeCell ref="C41:D41"/>
    <mergeCell ref="C43:D43"/>
  </mergeCells>
  <pageMargins left="0.11811023622047245" right="0.11811023622047245" top="0.9055118110236221" bottom="0.39370078740157483" header="0.31496062992125984" footer="0.31496062992125984"/>
  <pageSetup paperSize="9" scale="42" orientation="landscape" horizontalDpi="4294967294" verticalDpi="0" r:id="rId1"/>
  <headerFooter>
    <oddHeader xml:space="preserve">&amp;RTabela Nr 2  
do Uchwały  Rady Powiatu Wołomińskiego 
Nr IX-99/2015
z dnia 13 lipca 2015 r. </oddHead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2015-07-14T09:14:27Z</cp:lastPrinted>
  <dcterms:created xsi:type="dcterms:W3CDTF">2008-11-04T11:49:28Z</dcterms:created>
  <dcterms:modified xsi:type="dcterms:W3CDTF">2015-07-14T09:17:38Z</dcterms:modified>
</cp:coreProperties>
</file>